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EC-IDOSO\PRESTAÇÃO DE CONTAS\OUTUBRO-2021\HEC - AMBULATORIO\CGM\"/>
    </mc:Choice>
  </mc:AlternateContent>
  <xr:revisionPtr revIDLastSave="0" documentId="8_{D5D3A7FC-5EFE-485D-915F-3FFFE8A40861}" xr6:coauthVersionLast="45" xr6:coauthVersionMax="45" xr10:uidLastSave="{00000000-0000-0000-0000-000000000000}"/>
  <bookViews>
    <workbookView xWindow="-120" yWindow="-120" windowWidth="24240" windowHeight="13140" xr2:uid="{B9CD6487-475C-4489-9701-50DAFE101884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19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3" i="1"/>
  <c r="F52" i="1" s="1"/>
  <c r="F54" i="1"/>
  <c r="F55" i="1"/>
  <c r="F56" i="1"/>
  <c r="F57" i="1"/>
  <c r="F58" i="1"/>
  <c r="F59" i="1"/>
  <c r="F60" i="1"/>
  <c r="F62" i="1"/>
  <c r="F63" i="1"/>
  <c r="F64" i="1"/>
  <c r="F65" i="1"/>
  <c r="F66" i="1"/>
  <c r="F68" i="1"/>
  <c r="F70" i="1"/>
  <c r="F72" i="1"/>
  <c r="F71" i="1" s="1"/>
  <c r="F73" i="1"/>
  <c r="F74" i="1"/>
  <c r="F75" i="1"/>
  <c r="F76" i="1"/>
  <c r="F77" i="1"/>
  <c r="F79" i="1"/>
  <c r="F81" i="1"/>
  <c r="F80" i="1" s="1"/>
  <c r="F78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5" i="1" s="1"/>
  <c r="F114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3" i="1"/>
  <c r="F130" i="1" s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7" i="1"/>
  <c r="F154" i="1" s="1"/>
  <c r="F153" i="1" s="1"/>
  <c r="F158" i="1"/>
  <c r="F159" i="1"/>
  <c r="F162" i="1"/>
  <c r="F163" i="1"/>
  <c r="F164" i="1"/>
  <c r="F165" i="1"/>
  <c r="F161" i="1" s="1"/>
  <c r="F160" i="1" s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7" i="1"/>
  <c r="F210" i="1" s="1"/>
  <c r="F208" i="1"/>
  <c r="F209" i="1"/>
  <c r="F216" i="1"/>
  <c r="F220" i="1" s="1"/>
  <c r="F217" i="1"/>
  <c r="F218" i="1"/>
  <c r="F227" i="1"/>
  <c r="F230" i="1"/>
  <c r="F236" i="1"/>
  <c r="F239" i="1" s="1"/>
  <c r="F237" i="1"/>
  <c r="F238" i="1"/>
  <c r="F244" i="1"/>
  <c r="F245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174" i="1" l="1"/>
  <c r="F279" i="1"/>
  <c r="F67" i="1"/>
  <c r="F61" i="1" s="1"/>
  <c r="F222" i="1"/>
  <c r="F152" i="1"/>
  <c r="F97" i="1"/>
  <c r="F69" i="1"/>
  <c r="F38" i="1"/>
  <c r="F28" i="1" s="1"/>
  <c r="F263" i="1"/>
  <c r="F262" i="1"/>
  <c r="F179" i="1"/>
  <c r="F177" i="1" l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<sst xmlns="http://schemas.openxmlformats.org/spreadsheetml/2006/main" count="634" uniqueCount="409">
  <si>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</si>
  <si>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</si>
  <si>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</si>
  <si>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</si>
  <si>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</si>
  <si>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</si>
  <si>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</si>
  <si>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</si>
  <si>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</si>
  <si>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</si>
  <si>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</si>
  <si>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</si>
  <si>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</si>
  <si>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</si>
  <si>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</si>
  <si>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</si>
  <si>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</si>
  <si>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</si>
  <si>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</si>
  <si>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</si>
  <si>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</si>
  <si>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</si>
  <si>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</si>
  <si>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</si>
  <si>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</si>
  <si>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</si>
  <si>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</si>
  <si>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</si>
  <si>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</si>
  <si>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</si>
  <si>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</si>
  <si>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</si>
  <si>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</si>
  <si>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</si>
  <si>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</si>
  <si>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</si>
  <si>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</si>
  <si>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</si>
  <si>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</si>
  <si>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</si>
  <si>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</si>
  <si>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</si>
  <si>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</si>
  <si>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</si>
  <si>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</si>
  <si>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</si>
  <si>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</si>
  <si>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</si>
  <si>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</si>
  <si>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</si>
  <si>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</si>
  <si>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</si>
  <si>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</si>
  <si>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</si>
  <si>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</si>
  <si>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</si>
  <si>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</si>
  <si>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</si>
  <si>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</si>
  <si>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</si>
  <si>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</si>
  <si>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</si>
  <si>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</si>
  <si>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</si>
  <si>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</si>
  <si>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</si>
  <si>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</si>
  <si>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</si>
  <si>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</si>
  <si>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</si>
  <si>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</si>
  <si>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</si>
  <si>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</si>
  <si>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</si>
  <si>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</si>
  <si>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</si>
  <si>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</si>
  <si>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</si>
  <si>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</si>
  <si>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</si>
  <si>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</si>
  <si>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</si>
  <si>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</si>
  <si>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</si>
  <si>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</si>
  <si>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</si>
  <si>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</si>
  <si>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</si>
  <si>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</si>
  <si>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</si>
  <si>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</si>
  <si>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</si>
  <si>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</si>
  <si>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</si>
  <si>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</si>
  <si>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</si>
  <si>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</si>
  <si>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</si>
  <si>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</si>
  <si>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</si>
  <si>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</si>
  <si>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</si>
  <si>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</si>
  <si>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</si>
  <si>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</si>
  <si>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</si>
  <si>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</si>
  <si>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</si>
  <si>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</si>
  <si>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</si>
  <si>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</si>
  <si>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</si>
  <si>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</si>
  <si>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</si>
  <si>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</si>
  <si>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</si>
  <si>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</si>
  <si>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</si>
  <si>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</si>
  <si>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</si>
  <si>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</si>
  <si>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</si>
  <si>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</si>
  <si>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</si>
  <si>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</si>
  <si>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</si>
  <si>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</si>
  <si>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</si>
  <si>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</si>
  <si>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</si>
  <si>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</si>
  <si>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</si>
  <si>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</si>
  <si>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</si>
  <si>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</si>
  <si>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</si>
  <si>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</si>
  <si>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</si>
  <si>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</si>
  <si>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</si>
  <si>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</si>
  <si>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</si>
  <si>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</si>
  <si>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</si>
  <si>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</si>
  <si>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</si>
  <si>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</si>
  <si>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</si>
  <si>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</si>
  <si>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</si>
  <si>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</si>
  <si>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</si>
  <si>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</si>
  <si>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</si>
  <si>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</si>
  <si>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</si>
  <si>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</si>
  <si>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</si>
  <si>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</si>
  <si>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</si>
  <si>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</si>
  <si>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</si>
  <si>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</si>
  <si>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</si>
  <si>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</si>
  <si>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</si>
  <si>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</si>
  <si>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</si>
  <si>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</si>
  <si>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</si>
  <si>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</si>
  <si>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</si>
  <si>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</si>
  <si>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</si>
  <si>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</si>
  <si>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</si>
  <si>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</si>
  <si>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</si>
  <si>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</si>
  <si>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</si>
  <si>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</si>
  <si>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</si>
  <si>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</si>
  <si>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</si>
  <si>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</si>
  <si>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</si>
  <si>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</si>
  <si>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</si>
  <si>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</si>
  <si>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</si>
  <si>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</si>
  <si>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</si>
  <si>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</si>
  <si>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</si>
  <si>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</si>
  <si>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</si>
  <si>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</si>
  <si>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</si>
  <si>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</si>
  <si>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</si>
  <si>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</si>
  <si>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</si>
  <si>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</si>
  <si>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</si>
  <si>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</si>
  <si>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</si>
  <si>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</si>
  <si>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</si>
  <si>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</si>
  <si>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</si>
  <si>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</si>
  <si>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</si>
  <si>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</si>
  <si>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</si>
  <si>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</si>
  <si>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</si>
  <si>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</si>
  <si>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</si>
  <si>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</si>
  <si>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</si>
  <si>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</si>
  <si>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</si>
  <si>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</si>
  <si>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</si>
  <si>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</si>
  <si>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</si>
  <si>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</si>
  <si>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</si>
  <si>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</si>
  <si>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</si>
  <si>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</si>
  <si>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</si>
  <si>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</si>
  <si>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</si>
  <si>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</si>
  <si>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</si>
  <si>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</si>
  <si>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</si>
  <si>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</si>
  <si>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</si>
  <si>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</si>
  <si>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</si>
  <si>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</si>
  <si>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</si>
  <si>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</si>
  <si>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</si>
  <si>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</si>
  <si>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</si>
  <si>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</si>
  <si>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</si>
  <si>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</si>
  <si>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</si>
  <si>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</si>
  <si>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</si>
  <si>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</si>
  <si>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</si>
  <si>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</si>
  <si>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</si>
  <si>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</si>
  <si>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</si>
  <si>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</si>
  <si>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</si>
  <si>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</si>
  <si>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</si>
  <si>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</si>
  <si>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</si>
  <si>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</si>
  <si>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</si>
  <si>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</si>
  <si>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</si>
  <si>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</si>
  <si>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</si>
  <si>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</si>
  <si>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</si>
  <si>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</si>
  <si>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</si>
  <si>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</si>
  <si>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</si>
  <si>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</si>
  <si>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</si>
  <si>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</si>
  <si>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</si>
  <si>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</si>
  <si>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</si>
  <si>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</si>
  <si>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</si>
  <si>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</si>
  <si>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</si>
  <si>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</si>
  <si>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</si>
  <si>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</si>
  <si>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</si>
  <si>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</si>
  <si>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</si>
  <si>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</si>
  <si>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</si>
  <si>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</si>
  <si>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</si>
  <si>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</si>
  <si>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</si>
  <si>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</si>
  <si>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</si>
  <si>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</si>
  <si>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</si>
  <si>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</si>
  <si>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</si>
  <si>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</si>
  <si>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</si>
  <si>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</si>
  <si>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</si>
  <si>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</si>
  <si>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</si>
  <si>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</si>
  <si>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</si>
  <si>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</si>
  <si>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</si>
  <si>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</si>
  <si>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</si>
  <si>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</si>
  <si>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</si>
  <si>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</si>
  <si>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</si>
  <si>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</si>
  <si>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</si>
  <si>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</si>
  <si>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</si>
  <si>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</si>
  <si>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</si>
  <si>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</si>
  <si>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</si>
  <si>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</si>
  <si>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</si>
  <si>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</si>
  <si>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</si>
  <si>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</si>
  <si>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</si>
  <si>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</si>
  <si>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</si>
  <si>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</si>
  <si>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</si>
  <si>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</si>
  <si>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</si>
  <si>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</si>
  <si>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</si>
  <si>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</si>
  <si>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</si>
  <si>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</si>
  <si>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</si>
  <si>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</si>
  <si>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</si>
  <si>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</si>
  <si>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</si>
  <si>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</si>
  <si>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</si>
  <si>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</si>
  <si>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</si>
  <si>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</si>
  <si>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</si>
  <si>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</si>
  <si>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</si>
  <si>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</si>
  <si>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</si>
  <si>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</si>
  <si>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</si>
  <si>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</si>
  <si>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</si>
  <si>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</si>
  <si>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</si>
  <si>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</si>
  <si>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</si>
  <si>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</si>
  <si>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</si>
  <si>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</si>
  <si>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</si>
  <si>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</si>
  <si>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</si>
  <si>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</si>
  <si>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</si>
  <si>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</si>
  <si>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</si>
  <si>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</si>
  <si>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</si>
  <si>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</si>
  <si>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</si>
  <si>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</si>
  <si>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</si>
  <si>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</si>
  <si>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</si>
  <si>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</si>
  <si>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</si>
  <si>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</si>
  <si>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</si>
  <si>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</si>
  <si>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</si>
  <si>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</si>
  <si>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</si>
  <si>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</si>
  <si>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AMBULATÓRIO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</si>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</sst>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7F17AA8D-21C3-476A-BF90-D44AEED308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F31CA034-00DB-4328-8E9A-2E3F98EBDF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A38CB6D1-4086-4AD5-91C5-9780EAACB6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0.2021%20-%20PCF%202021%20-%20REV%2007%20editada%20em%2010.06.2021%20-%20HEC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HECPI - AMBULATÓRIO CNPJ NOVO</v>
          </cell>
          <cell r="Q9" t="str">
            <v>Fundação Professor Martiniano Fernades - IMIP</v>
          </cell>
          <cell r="R9">
            <v>9039744001832</v>
          </cell>
          <cell r="S9" t="str">
            <v>Setembro/2020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9">
          <cell r="C9">
            <v>79482.47</v>
          </cell>
        </row>
        <row r="10">
          <cell r="C10">
            <v>38296.230000000003</v>
          </cell>
        </row>
        <row r="14">
          <cell r="C14">
            <v>1639.54</v>
          </cell>
        </row>
        <row r="16">
          <cell r="C16">
            <v>383.47</v>
          </cell>
        </row>
        <row r="20">
          <cell r="C20">
            <v>7.6</v>
          </cell>
        </row>
        <row r="25">
          <cell r="C25">
            <v>93.13</v>
          </cell>
        </row>
        <row r="30">
          <cell r="C30">
            <v>119902.44000000002</v>
          </cell>
        </row>
        <row r="34">
          <cell r="C34">
            <v>10660.37</v>
          </cell>
        </row>
        <row r="35">
          <cell r="C35">
            <v>531.78</v>
          </cell>
        </row>
        <row r="40">
          <cell r="C40">
            <v>5655.87</v>
          </cell>
        </row>
        <row r="41">
          <cell r="C41">
            <v>26515.54</v>
          </cell>
        </row>
        <row r="44">
          <cell r="C44">
            <v>6604.05</v>
          </cell>
        </row>
        <row r="45">
          <cell r="C45">
            <v>1539.63</v>
          </cell>
        </row>
        <row r="47">
          <cell r="C47">
            <v>10792.12</v>
          </cell>
        </row>
        <row r="48">
          <cell r="C48">
            <v>0</v>
          </cell>
        </row>
        <row r="50">
          <cell r="C50">
            <v>0</v>
          </cell>
        </row>
        <row r="51">
          <cell r="C51">
            <v>79.55</v>
          </cell>
        </row>
        <row r="55">
          <cell r="C55">
            <v>0</v>
          </cell>
        </row>
        <row r="59">
          <cell r="C59">
            <v>2593.35</v>
          </cell>
        </row>
        <row r="65">
          <cell r="C65">
            <v>64972.26</v>
          </cell>
        </row>
      </sheetData>
      <sheetData sheetId="4">
        <row r="17">
          <cell r="C17">
            <v>1.7130620985010707</v>
          </cell>
        </row>
      </sheetData>
      <sheetData sheetId="5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67290.260000000009</v>
          </cell>
          <cell r="F6">
            <v>5383.220800000001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2750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25910.25</v>
          </cell>
          <cell r="F12">
            <v>1918.7511999999999</v>
          </cell>
          <cell r="H12">
            <v>1736.86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92304.526400000017</v>
          </cell>
        </row>
        <row r="97">
          <cell r="D97">
            <v>0</v>
          </cell>
        </row>
        <row r="100">
          <cell r="C100">
            <v>79211.95</v>
          </cell>
        </row>
      </sheetData>
      <sheetData sheetId="7">
        <row r="1">
          <cell r="Y1">
            <v>196395.30000000005</v>
          </cell>
        </row>
        <row r="2">
          <cell r="Y2">
            <v>571838.16999999981</v>
          </cell>
        </row>
        <row r="3">
          <cell r="Y3">
            <v>410978.74000000017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1909056.7399999998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7.2.1.4. Outros Reparos e Manutenção de Máquinas e Equipamentos</v>
          </cell>
          <cell r="N11">
            <v>12800</v>
          </cell>
        </row>
        <row r="12">
          <cell r="D12" t="str">
            <v xml:space="preserve"> 2.1. Materiais Descartáveis/Materiais de Penso </v>
          </cell>
          <cell r="N12">
            <v>406.2</v>
          </cell>
        </row>
        <row r="13">
          <cell r="D13" t="str">
            <v xml:space="preserve"> 2.1. Materiais Descartáveis/Materiais de Penso </v>
          </cell>
          <cell r="N13">
            <v>229.5</v>
          </cell>
        </row>
        <row r="14">
          <cell r="D14" t="str">
            <v xml:space="preserve"> 2.2. Medicamentos </v>
          </cell>
          <cell r="N14">
            <v>1385</v>
          </cell>
        </row>
        <row r="15">
          <cell r="D15" t="str">
            <v xml:space="preserve"> 2.1. Materiais Descartáveis/Materiais de Penso </v>
          </cell>
          <cell r="N15">
            <v>325.27999999999997</v>
          </cell>
        </row>
        <row r="16">
          <cell r="D16" t="str">
            <v xml:space="preserve"> 1.4. Benefícios</v>
          </cell>
          <cell r="N16">
            <v>35273.629999999997</v>
          </cell>
        </row>
        <row r="17">
          <cell r="D17" t="str">
            <v xml:space="preserve"> 1.4. Benefícios</v>
          </cell>
          <cell r="N17">
            <v>1547.39</v>
          </cell>
        </row>
        <row r="18">
          <cell r="D18" t="str">
            <v>11.6.3.1.3. Manutenção/Aluguel/Uso de Sistemas ou Softwares</v>
          </cell>
          <cell r="N18">
            <v>5000</v>
          </cell>
        </row>
        <row r="19">
          <cell r="D19" t="str">
            <v>4.2.2. Contribuições</v>
          </cell>
          <cell r="N19">
            <v>126</v>
          </cell>
        </row>
        <row r="20">
          <cell r="D20" t="str">
            <v xml:space="preserve">3.6.1. Manutenção de Bem Imóvel </v>
          </cell>
          <cell r="N20">
            <v>1283.51</v>
          </cell>
        </row>
        <row r="21">
          <cell r="D21" t="str">
            <v xml:space="preserve">3.6.1. Manutenção de Bem Imóvel </v>
          </cell>
          <cell r="N21">
            <v>614.49</v>
          </cell>
        </row>
        <row r="22">
          <cell r="D22" t="str">
            <v>6.3.1.5. Consultorias e Treinamentos</v>
          </cell>
          <cell r="N22">
            <v>3600</v>
          </cell>
        </row>
        <row r="23">
          <cell r="D23" t="str">
            <v xml:space="preserve">3.6.1. Manutenção de Bem Imóvel </v>
          </cell>
          <cell r="N23">
            <v>5409.7</v>
          </cell>
        </row>
        <row r="24">
          <cell r="D24" t="str">
            <v xml:space="preserve"> 2.1. Materiais Descartáveis/Materiais de Penso </v>
          </cell>
          <cell r="N24">
            <v>1034.32</v>
          </cell>
        </row>
        <row r="25">
          <cell r="D25" t="str">
            <v>7.1.1.1. Equipamentos Médico-Hospitalar</v>
          </cell>
          <cell r="N25">
            <v>1809.17</v>
          </cell>
        </row>
        <row r="26">
          <cell r="D26" t="str">
            <v xml:space="preserve"> 2.1. Materiais Descartáveis/Materiais de Penso </v>
          </cell>
          <cell r="N26">
            <v>1000</v>
          </cell>
        </row>
        <row r="27">
          <cell r="D27" t="str">
            <v>7.2.1.4. Outros Reparos e Manutenção de Máquinas e Equipamentos</v>
          </cell>
          <cell r="N27">
            <v>1080</v>
          </cell>
        </row>
        <row r="28">
          <cell r="D28" t="str">
            <v>7.2.1.4. Outros Reparos e Manutenção de Máquinas e Equipamentos</v>
          </cell>
          <cell r="N28">
            <v>1172</v>
          </cell>
        </row>
        <row r="29">
          <cell r="D29" t="str">
            <v xml:space="preserve"> 2.2. Medicamentos </v>
          </cell>
          <cell r="N29">
            <v>114.66</v>
          </cell>
        </row>
        <row r="30">
          <cell r="D30" t="str">
            <v>7.1.1.1. Equipamentos Médico-Hospitalar</v>
          </cell>
          <cell r="N30">
            <v>473</v>
          </cell>
        </row>
        <row r="31">
          <cell r="D31" t="str">
            <v>5.4.4. Locação de Equipamentos Médico-Hospitalares (Pessoa Jurídica)</v>
          </cell>
          <cell r="N31">
            <v>537.17999999999995</v>
          </cell>
        </row>
        <row r="32">
          <cell r="D32" t="str">
            <v xml:space="preserve"> 2.2. Medicamentos </v>
          </cell>
          <cell r="N32">
            <v>306.24</v>
          </cell>
        </row>
        <row r="33">
          <cell r="D33" t="str">
            <v>4.3.2. Tarifas</v>
          </cell>
          <cell r="N33">
            <v>11.05</v>
          </cell>
        </row>
        <row r="34">
          <cell r="D34" t="str">
            <v>4.3.2. Tarifas</v>
          </cell>
          <cell r="N34">
            <v>11.05</v>
          </cell>
        </row>
        <row r="35">
          <cell r="D35" t="str">
            <v>4.3.2. Tarifas</v>
          </cell>
          <cell r="N35">
            <v>11.05</v>
          </cell>
        </row>
        <row r="36">
          <cell r="D36" t="str">
            <v>4.3.2. Tarifas</v>
          </cell>
          <cell r="N36">
            <v>11.05</v>
          </cell>
        </row>
        <row r="37">
          <cell r="D37" t="str">
            <v>4.3.2. Tarifas</v>
          </cell>
          <cell r="N37">
            <v>11.05</v>
          </cell>
        </row>
        <row r="38">
          <cell r="D38" t="str">
            <v>4.3.2. Tarifas</v>
          </cell>
          <cell r="N38">
            <v>11.05</v>
          </cell>
        </row>
        <row r="39">
          <cell r="D39" t="str">
            <v>4.3.2. Tarifas</v>
          </cell>
          <cell r="N39">
            <v>11.05</v>
          </cell>
        </row>
        <row r="40">
          <cell r="D40" t="str">
            <v>4.3.2. Tarifas</v>
          </cell>
          <cell r="N40">
            <v>11.05</v>
          </cell>
        </row>
        <row r="41">
          <cell r="D41" t="str">
            <v>4.3.2. Tarifas</v>
          </cell>
          <cell r="N41">
            <v>11.05</v>
          </cell>
        </row>
        <row r="42">
          <cell r="D42" t="str">
            <v>4.3.2. Tarifas</v>
          </cell>
          <cell r="N42">
            <v>11.05</v>
          </cell>
        </row>
        <row r="43">
          <cell r="D43" t="str">
            <v>6.3.1.3. Manutenção/Aluguel/Uso de Sistemas ou Softwares</v>
          </cell>
          <cell r="N43">
            <v>211.48</v>
          </cell>
        </row>
        <row r="44">
          <cell r="D44" t="str">
            <v xml:space="preserve"> 3.3. Material Expediente </v>
          </cell>
          <cell r="N44">
            <v>112</v>
          </cell>
        </row>
        <row r="45">
          <cell r="D45" t="str">
            <v>5.4.3. Locação de Máquinas e Equipamentos (Pessoa Jurídica)</v>
          </cell>
          <cell r="N45">
            <v>3500</v>
          </cell>
        </row>
        <row r="46">
          <cell r="D46" t="str">
            <v xml:space="preserve">3.6.1. Manutenção de Bem Imóvel </v>
          </cell>
          <cell r="N46">
            <v>4476.3999999999996</v>
          </cell>
        </row>
        <row r="47">
          <cell r="D47" t="str">
            <v xml:space="preserve"> 3.2. Material/Gêneros Alimentícios </v>
          </cell>
          <cell r="N47">
            <v>3120</v>
          </cell>
        </row>
        <row r="48">
          <cell r="D48" t="str">
            <v>5.2. Água</v>
          </cell>
          <cell r="N48">
            <v>10208</v>
          </cell>
        </row>
        <row r="49">
          <cell r="D49" t="str">
            <v>4.3.2. Tarifas</v>
          </cell>
          <cell r="N49">
            <v>11.05</v>
          </cell>
        </row>
        <row r="50">
          <cell r="D50" t="str">
            <v>4.3.2. Tarifas</v>
          </cell>
          <cell r="N50">
            <v>11.05</v>
          </cell>
        </row>
        <row r="51">
          <cell r="D51" t="str">
            <v>4.3.2. Tarifas</v>
          </cell>
          <cell r="N51">
            <v>11.05</v>
          </cell>
        </row>
        <row r="52">
          <cell r="D52" t="str">
            <v>4.3.2. Tarifas</v>
          </cell>
          <cell r="N52">
            <v>11.05</v>
          </cell>
        </row>
        <row r="53">
          <cell r="D53" t="str">
            <v>4.3.2. Tarifas</v>
          </cell>
          <cell r="N53">
            <v>11.05</v>
          </cell>
        </row>
        <row r="54">
          <cell r="D54" t="str">
            <v>4.3.2. Tarifas</v>
          </cell>
          <cell r="N54">
            <v>11.05</v>
          </cell>
        </row>
        <row r="55">
          <cell r="D55" t="str">
            <v>4.3.2. Tarifas</v>
          </cell>
          <cell r="N55">
            <v>11.05</v>
          </cell>
        </row>
        <row r="56">
          <cell r="D56" t="str">
            <v>4.3.2. Tarifas</v>
          </cell>
          <cell r="N56">
            <v>11.05</v>
          </cell>
        </row>
        <row r="57">
          <cell r="D57" t="str">
            <v>4.3.2. Tarifas</v>
          </cell>
          <cell r="N57">
            <v>11.05</v>
          </cell>
        </row>
        <row r="58">
          <cell r="D58" t="str">
            <v>4.3.2. Tarifas</v>
          </cell>
          <cell r="N58">
            <v>11.05</v>
          </cell>
        </row>
        <row r="59">
          <cell r="D59" t="str">
            <v>7.1.1.3. Outros Reparos e Manutenção de Equipamentos</v>
          </cell>
          <cell r="N59">
            <v>6030</v>
          </cell>
        </row>
        <row r="60">
          <cell r="D60" t="str">
            <v xml:space="preserve"> 2.1. Materiais Descartáveis/Materiais de Penso </v>
          </cell>
          <cell r="N60">
            <v>6118</v>
          </cell>
        </row>
        <row r="61">
          <cell r="D61" t="str">
            <v xml:space="preserve">3.6.1. Manutenção de Bem Imóvel </v>
          </cell>
          <cell r="N61">
            <v>960</v>
          </cell>
        </row>
        <row r="62">
          <cell r="D62" t="str">
            <v>4.3.2. Tarifas</v>
          </cell>
          <cell r="N62">
            <v>11.05</v>
          </cell>
        </row>
        <row r="63">
          <cell r="D63" t="str">
            <v>4.3.2. Tarifas</v>
          </cell>
          <cell r="N63">
            <v>104.9</v>
          </cell>
        </row>
        <row r="64">
          <cell r="D64" t="str">
            <v>4.3.2. Tarifas</v>
          </cell>
          <cell r="N64">
            <v>104.9</v>
          </cell>
        </row>
        <row r="65">
          <cell r="D65" t="str">
            <v>4.3.2. Tarifas</v>
          </cell>
          <cell r="N65">
            <v>104.9</v>
          </cell>
        </row>
        <row r="66">
          <cell r="D66" t="str">
            <v>5.1.2. Telefonia Fixa/Internet</v>
          </cell>
          <cell r="N66">
            <v>829.9</v>
          </cell>
        </row>
        <row r="67">
          <cell r="D67" t="str">
            <v xml:space="preserve">3.6.1. Manutenção de Bem Imóvel </v>
          </cell>
          <cell r="N67">
            <v>188.45</v>
          </cell>
        </row>
        <row r="68">
          <cell r="D68" t="str">
            <v>4.3.2. Tarifas</v>
          </cell>
          <cell r="N68">
            <v>11.05</v>
          </cell>
        </row>
        <row r="69">
          <cell r="D69" t="str">
            <v>4.2.1. Taxas</v>
          </cell>
          <cell r="N69">
            <v>91.49</v>
          </cell>
        </row>
        <row r="70">
          <cell r="D70" t="str">
            <v xml:space="preserve"> 2.1. Materiais Descartáveis/Materiais de Penso </v>
          </cell>
          <cell r="N70">
            <v>200</v>
          </cell>
        </row>
        <row r="71">
          <cell r="D71" t="str">
            <v xml:space="preserve"> 2.3. Dietas Industrializadas </v>
          </cell>
          <cell r="N71">
            <v>1647.25</v>
          </cell>
        </row>
        <row r="72">
          <cell r="D72" t="str">
            <v xml:space="preserve"> 2.1. Materiais Descartáveis/Materiais de Penso </v>
          </cell>
          <cell r="N72">
            <v>234</v>
          </cell>
        </row>
        <row r="73">
          <cell r="D73" t="str">
            <v xml:space="preserve">3.6.2.1. Suprimentos de Informática </v>
          </cell>
          <cell r="N73">
            <v>166.5</v>
          </cell>
        </row>
        <row r="74">
          <cell r="D74" t="str">
            <v xml:space="preserve"> 2.1. Materiais Descartáveis/Materiais de Penso </v>
          </cell>
          <cell r="N74">
            <v>600</v>
          </cell>
        </row>
        <row r="75">
          <cell r="D75" t="str">
            <v>5.4.5. Locação de Veículos Automotores (Pessoa Jurídica) (Exceto Ambulância)</v>
          </cell>
          <cell r="N75">
            <v>3750</v>
          </cell>
        </row>
        <row r="76">
          <cell r="D76" t="str">
            <v xml:space="preserve"> 2.4. Gases Medicinais </v>
          </cell>
          <cell r="N76">
            <v>148.35</v>
          </cell>
        </row>
        <row r="77">
          <cell r="D77" t="str">
            <v xml:space="preserve"> 2.2. Medicamentos </v>
          </cell>
          <cell r="N77">
            <v>364.8</v>
          </cell>
        </row>
        <row r="78">
          <cell r="D78" t="str">
            <v xml:space="preserve"> 2.2. Medicamentos </v>
          </cell>
          <cell r="N78">
            <v>770</v>
          </cell>
        </row>
        <row r="79">
          <cell r="D79" t="str">
            <v xml:space="preserve"> 2.2. Medicamentos </v>
          </cell>
          <cell r="N79">
            <v>7500</v>
          </cell>
        </row>
        <row r="80">
          <cell r="D80" t="str">
            <v xml:space="preserve"> 3.3. Material Expediente </v>
          </cell>
          <cell r="N80">
            <v>375</v>
          </cell>
        </row>
        <row r="81">
          <cell r="D81" t="str">
            <v>7.2.1.4. Outros Reparos e Manutenção de Máquinas e Equipamentos</v>
          </cell>
          <cell r="N81">
            <v>3000</v>
          </cell>
        </row>
        <row r="82">
          <cell r="D82" t="str">
            <v xml:space="preserve">3.6.1. Manutenção de Bem Imóvel </v>
          </cell>
          <cell r="N82">
            <v>2739.82</v>
          </cell>
        </row>
        <row r="83">
          <cell r="D83" t="str">
            <v>5.4.3. Locação de Máquinas e Equipamentos (Pessoa Jurídica)</v>
          </cell>
          <cell r="N83">
            <v>4428.09</v>
          </cell>
        </row>
        <row r="84">
          <cell r="D84" t="str">
            <v>6.3.1.6. Serviços Técnicos Profissionais</v>
          </cell>
          <cell r="N84">
            <v>630</v>
          </cell>
        </row>
        <row r="85">
          <cell r="D85" t="str">
            <v xml:space="preserve">3.6.1. Manutenção de Bem Imóvel </v>
          </cell>
          <cell r="N85">
            <v>275</v>
          </cell>
        </row>
        <row r="86">
          <cell r="D86" t="str">
            <v>11.5.4.3. Locação de Máquinas e Equipamentos (Pessoa Jurídica)</v>
          </cell>
          <cell r="N86">
            <v>10303.18</v>
          </cell>
        </row>
        <row r="87">
          <cell r="D87" t="str">
            <v xml:space="preserve">3.6.2.1. Suprimentos de Informática </v>
          </cell>
          <cell r="N87">
            <v>346.67</v>
          </cell>
        </row>
        <row r="88">
          <cell r="D88" t="str">
            <v>6.3.1.9. Outras Pessoas Jurídicas</v>
          </cell>
          <cell r="N88">
            <v>4000</v>
          </cell>
        </row>
        <row r="89">
          <cell r="D89" t="str">
            <v>11.6.3.1.4. Vigilância</v>
          </cell>
          <cell r="N89">
            <v>24839.49</v>
          </cell>
        </row>
        <row r="90">
          <cell r="D90" t="str">
            <v>11.6.3.1.4. Vigilância</v>
          </cell>
          <cell r="N90">
            <v>177741.07</v>
          </cell>
        </row>
        <row r="91">
          <cell r="D91" t="str">
            <v>6.3.1.9. Outras Pessoas Jurídicas</v>
          </cell>
          <cell r="N91">
            <v>2000</v>
          </cell>
        </row>
        <row r="92">
          <cell r="D92" t="str">
            <v>11.6.1.1.1. Médicos</v>
          </cell>
          <cell r="N92">
            <v>10310</v>
          </cell>
        </row>
        <row r="93">
          <cell r="D93" t="str">
            <v>6.3.1.4. Vigilância</v>
          </cell>
          <cell r="N93">
            <v>49462.53</v>
          </cell>
        </row>
        <row r="94">
          <cell r="D94" t="str">
            <v>11.6.1.1.1. Médicos</v>
          </cell>
          <cell r="N94">
            <v>2280</v>
          </cell>
        </row>
        <row r="95">
          <cell r="D95" t="str">
            <v>11.6.1.1.1. Médicos</v>
          </cell>
          <cell r="N95">
            <v>5544</v>
          </cell>
        </row>
        <row r="96">
          <cell r="D96" t="str">
            <v xml:space="preserve"> 2.1. Materiais Descartáveis/Materiais de Penso </v>
          </cell>
          <cell r="N96">
            <v>297</v>
          </cell>
        </row>
        <row r="97">
          <cell r="D97" t="str">
            <v xml:space="preserve"> 2.1. Materiais Descartáveis/Materiais de Penso </v>
          </cell>
          <cell r="N97">
            <v>760</v>
          </cell>
        </row>
        <row r="98">
          <cell r="D98" t="str">
            <v xml:space="preserve"> 3.1. Material de Higienização e Limpeza </v>
          </cell>
          <cell r="N98">
            <v>440</v>
          </cell>
        </row>
        <row r="99">
          <cell r="D99" t="str">
            <v xml:space="preserve"> 2.2. Medicamentos </v>
          </cell>
          <cell r="N99">
            <v>1213.5</v>
          </cell>
        </row>
        <row r="100">
          <cell r="D100" t="str">
            <v xml:space="preserve"> 2.1. Materiais Descartáveis/Materiais de Penso </v>
          </cell>
          <cell r="N100">
            <v>750.5</v>
          </cell>
        </row>
        <row r="101">
          <cell r="D101" t="str">
            <v xml:space="preserve"> 2.1. Materiais Descartáveis/Materiais de Penso </v>
          </cell>
          <cell r="N101">
            <v>5450</v>
          </cell>
        </row>
        <row r="102">
          <cell r="D102" t="str">
            <v xml:space="preserve"> 2.3. Dietas Industrializadas </v>
          </cell>
          <cell r="N102">
            <v>1260</v>
          </cell>
          <cell r="Q102">
            <v>439133.97000000003</v>
          </cell>
        </row>
        <row r="103">
          <cell r="D103" t="str">
            <v>11.6.1.1.1. Médicos</v>
          </cell>
          <cell r="N103">
            <v>8200</v>
          </cell>
        </row>
        <row r="104">
          <cell r="D104" t="str">
            <v xml:space="preserve"> 3.3. Material Expediente </v>
          </cell>
          <cell r="N104">
            <v>3017.5</v>
          </cell>
        </row>
        <row r="105">
          <cell r="D105" t="str">
            <v xml:space="preserve"> 3.2. Material/Gêneros Alimentícios </v>
          </cell>
          <cell r="N105">
            <v>2270</v>
          </cell>
        </row>
        <row r="106">
          <cell r="D106" t="str">
            <v xml:space="preserve"> 3.3. Material Expediente </v>
          </cell>
          <cell r="N106">
            <v>147</v>
          </cell>
        </row>
        <row r="107">
          <cell r="D107" t="str">
            <v xml:space="preserve"> 3.3. Material Expediente </v>
          </cell>
          <cell r="N107">
            <v>168</v>
          </cell>
        </row>
        <row r="108">
          <cell r="D108" t="str">
            <v>11.6.1.1.3. Laboratório</v>
          </cell>
          <cell r="N108">
            <v>136701.79</v>
          </cell>
        </row>
        <row r="109">
          <cell r="D109" t="str">
            <v>11.6.1.1.3. Laboratório</v>
          </cell>
          <cell r="N109">
            <v>12796.44</v>
          </cell>
        </row>
        <row r="110">
          <cell r="D110" t="str">
            <v>11.6.3.1.5. Consultorias e Treinamentos</v>
          </cell>
          <cell r="N110">
            <v>3400</v>
          </cell>
        </row>
        <row r="111">
          <cell r="D111" t="str">
            <v>11.6.3.1.5. Consultorias e Treinamentos</v>
          </cell>
          <cell r="N111">
            <v>3400</v>
          </cell>
        </row>
        <row r="112">
          <cell r="D112" t="str">
            <v>11.3.6.1. Manurtenção de Bem Imóvel</v>
          </cell>
          <cell r="N112">
            <v>315</v>
          </cell>
        </row>
        <row r="113">
          <cell r="D113" t="str">
            <v>11.3.6.1. Manurtenção de Bem Imóvel</v>
          </cell>
          <cell r="N113">
            <v>280</v>
          </cell>
        </row>
        <row r="114">
          <cell r="D114" t="str">
            <v>4.2.2. Contribuições</v>
          </cell>
          <cell r="N114">
            <v>260</v>
          </cell>
        </row>
        <row r="115">
          <cell r="D115" t="str">
            <v>5.3. Energia Elétrica</v>
          </cell>
          <cell r="N115">
            <v>177821.25</v>
          </cell>
        </row>
        <row r="116">
          <cell r="D116" t="str">
            <v>5.4.3. Locação de Máquinas e Equipamentos (Pessoa Jurídica)</v>
          </cell>
          <cell r="N116">
            <v>980</v>
          </cell>
        </row>
        <row r="117">
          <cell r="D117" t="str">
            <v>7.1.3. Reparo e Manutenção de Bens Imóveis</v>
          </cell>
          <cell r="N117">
            <v>860</v>
          </cell>
        </row>
        <row r="118">
          <cell r="D118" t="str">
            <v>7.2.1.4. Outros Reparos e Manutenção de Máquinas e Equipamentos</v>
          </cell>
          <cell r="N118">
            <v>600</v>
          </cell>
        </row>
        <row r="119">
          <cell r="D119" t="str">
            <v>6.1.1.1. Médicos</v>
          </cell>
          <cell r="N119">
            <v>5544</v>
          </cell>
        </row>
        <row r="120">
          <cell r="D120" t="str">
            <v>7.1.1.1. Equipamentos Médico-Hospitalar</v>
          </cell>
          <cell r="N120">
            <v>441.63</v>
          </cell>
        </row>
        <row r="121">
          <cell r="D121" t="str">
            <v>6.1.1.1. Médicos</v>
          </cell>
          <cell r="N121">
            <v>15400</v>
          </cell>
        </row>
        <row r="122">
          <cell r="D122" t="str">
            <v>6.1.1.1. Médicos</v>
          </cell>
          <cell r="N122">
            <v>3168</v>
          </cell>
        </row>
        <row r="123">
          <cell r="D123" t="str">
            <v>11.6.1.1.1. Médicos</v>
          </cell>
          <cell r="N123">
            <v>3168</v>
          </cell>
        </row>
        <row r="124">
          <cell r="D124" t="str">
            <v>11.6.1.1.1. Médicos</v>
          </cell>
          <cell r="N124">
            <v>3135</v>
          </cell>
        </row>
        <row r="125">
          <cell r="D125" t="str">
            <v xml:space="preserve"> 2.1. Materiais Descartáveis/Materiais de Penso </v>
          </cell>
          <cell r="N125">
            <v>700</v>
          </cell>
        </row>
        <row r="126">
          <cell r="D126" t="str">
            <v>5.2. Água</v>
          </cell>
          <cell r="N126">
            <v>71.81</v>
          </cell>
        </row>
        <row r="127">
          <cell r="D127" t="str">
            <v xml:space="preserve">3.6.1. Manutenção de Bem Imóvel </v>
          </cell>
          <cell r="N127">
            <v>265.67</v>
          </cell>
        </row>
        <row r="128">
          <cell r="D128" t="str">
            <v xml:space="preserve"> 2.1. Materiais Descartáveis/Materiais de Penso </v>
          </cell>
          <cell r="N128">
            <v>762.12</v>
          </cell>
        </row>
        <row r="129">
          <cell r="D129" t="str">
            <v xml:space="preserve"> 2.2. Medicamentos </v>
          </cell>
          <cell r="N129">
            <v>1233.9000000000001</v>
          </cell>
        </row>
        <row r="130">
          <cell r="D130" t="str">
            <v xml:space="preserve">3.7. Tecidos, Fardamentos e EPI </v>
          </cell>
          <cell r="N130">
            <v>240</v>
          </cell>
        </row>
        <row r="131">
          <cell r="D131" t="str">
            <v xml:space="preserve"> 2.1. Materiais Descartáveis/Materiais de Penso </v>
          </cell>
          <cell r="N131">
            <v>1498</v>
          </cell>
        </row>
        <row r="132">
          <cell r="D132" t="str">
            <v>11.7.2.1.4. Outros Reparos e Manutenção de Máquinas e Equipamentos</v>
          </cell>
          <cell r="N132">
            <v>9800</v>
          </cell>
        </row>
        <row r="133">
          <cell r="D133" t="str">
            <v>6.3.1.3. Manutenção/Aluguel/Uso de Sistemas ou Softwares</v>
          </cell>
          <cell r="N133">
            <v>26200</v>
          </cell>
        </row>
        <row r="134">
          <cell r="D134" t="str">
            <v>6.3.1.2. Coleta de Lixo Hospitalar</v>
          </cell>
          <cell r="N134">
            <v>1994.67</v>
          </cell>
        </row>
        <row r="135">
          <cell r="D135" t="str">
            <v xml:space="preserve"> 1.4. Benefícios</v>
          </cell>
          <cell r="N135">
            <v>157.99</v>
          </cell>
        </row>
        <row r="136">
          <cell r="D136" t="str">
            <v xml:space="preserve"> 1.4. Benefícios</v>
          </cell>
          <cell r="N136">
            <v>61607.96</v>
          </cell>
        </row>
        <row r="137">
          <cell r="D137" t="str">
            <v xml:space="preserve"> 3.2. Material/Gêneros Alimentícios </v>
          </cell>
          <cell r="N137">
            <v>16981.71</v>
          </cell>
        </row>
        <row r="138">
          <cell r="D138" t="str">
            <v>6.3.1.8. Limpeza</v>
          </cell>
          <cell r="N138">
            <v>152642.23000000001</v>
          </cell>
        </row>
        <row r="139">
          <cell r="D139" t="str">
            <v>6.3.1.8. Limpeza</v>
          </cell>
          <cell r="N139">
            <v>49783.13</v>
          </cell>
        </row>
        <row r="140">
          <cell r="D140" t="str">
            <v>6.3.1.4. Vigilância</v>
          </cell>
          <cell r="N140">
            <v>24839.49</v>
          </cell>
        </row>
        <row r="141">
          <cell r="D141" t="str">
            <v>6.3.1.1.1. Lavanderia</v>
          </cell>
          <cell r="N141">
            <v>14105.9</v>
          </cell>
        </row>
        <row r="142">
          <cell r="D142" t="str">
            <v>7.2.1.3. Engenharia Clínica</v>
          </cell>
          <cell r="N142">
            <v>19200</v>
          </cell>
        </row>
        <row r="143">
          <cell r="D143" t="str">
            <v>6.1.1.5. Locação de Ambulâncias</v>
          </cell>
          <cell r="N143">
            <v>1570</v>
          </cell>
        </row>
        <row r="144">
          <cell r="D144" t="str">
            <v xml:space="preserve"> 2.2. Medicamentos </v>
          </cell>
          <cell r="N144">
            <v>365</v>
          </cell>
        </row>
        <row r="145">
          <cell r="D145" t="str">
            <v xml:space="preserve"> 2.1. Materiais Descartáveis/Materiais de Penso </v>
          </cell>
          <cell r="N145">
            <v>1220</v>
          </cell>
        </row>
        <row r="146">
          <cell r="D146" t="str">
            <v xml:space="preserve"> 2.1. Materiais Descartáveis/Materiais de Penso </v>
          </cell>
          <cell r="N146">
            <v>5300</v>
          </cell>
        </row>
        <row r="147">
          <cell r="D147" t="str">
            <v xml:space="preserve"> 2.1. Materiais Descartáveis/Materiais de Penso </v>
          </cell>
          <cell r="N147">
            <v>26</v>
          </cell>
        </row>
        <row r="148">
          <cell r="D148" t="str">
            <v xml:space="preserve"> 2.1. Materiais Descartáveis/Materiais de Penso </v>
          </cell>
          <cell r="N148">
            <v>550</v>
          </cell>
        </row>
        <row r="149">
          <cell r="D149" t="str">
            <v>4.3.2. Tarifas</v>
          </cell>
          <cell r="N149">
            <v>11.05</v>
          </cell>
        </row>
        <row r="150">
          <cell r="D150" t="str">
            <v>4.3.2. Tarifas</v>
          </cell>
          <cell r="N150">
            <v>11.05</v>
          </cell>
        </row>
        <row r="151">
          <cell r="D151" t="str">
            <v>4.3.2. Tarifas</v>
          </cell>
          <cell r="N151">
            <v>11.05</v>
          </cell>
        </row>
        <row r="152">
          <cell r="D152" t="str">
            <v>4.3.2. Tarifas</v>
          </cell>
          <cell r="N152">
            <v>11.05</v>
          </cell>
        </row>
        <row r="153">
          <cell r="D153" t="str">
            <v>4.3.2. Tarifas</v>
          </cell>
          <cell r="N153">
            <v>11.05</v>
          </cell>
        </row>
        <row r="154">
          <cell r="D154" t="str">
            <v>4.3.2. Tarifas</v>
          </cell>
          <cell r="N154">
            <v>11.05</v>
          </cell>
        </row>
        <row r="155">
          <cell r="D155" t="str">
            <v xml:space="preserve">3.8. Outras Despesas com Materiais Diversos </v>
          </cell>
          <cell r="N155">
            <v>339</v>
          </cell>
        </row>
        <row r="156">
          <cell r="D156" t="str">
            <v xml:space="preserve"> 2.2. Medicamentos </v>
          </cell>
          <cell r="N156">
            <v>920.99</v>
          </cell>
        </row>
        <row r="157">
          <cell r="D157" t="str">
            <v>6.1.1.1. Médicos</v>
          </cell>
          <cell r="N157">
            <v>7100</v>
          </cell>
        </row>
        <row r="158">
          <cell r="D158" t="str">
            <v>6.1.1.1. Médicos</v>
          </cell>
          <cell r="N158">
            <v>6336</v>
          </cell>
        </row>
        <row r="159">
          <cell r="D159" t="str">
            <v>6.1.1.1. Médicos</v>
          </cell>
          <cell r="N159">
            <v>16700</v>
          </cell>
        </row>
        <row r="160">
          <cell r="D160" t="str">
            <v>6.1.1.1. Médicos</v>
          </cell>
          <cell r="N160">
            <v>49000</v>
          </cell>
        </row>
        <row r="161">
          <cell r="D161" t="str">
            <v>11.6.1.1.1. Médicos</v>
          </cell>
          <cell r="N161">
            <v>5700</v>
          </cell>
        </row>
        <row r="162">
          <cell r="D162" t="str">
            <v>5.1.1. Telefonia Móvel</v>
          </cell>
          <cell r="N162">
            <v>581.4</v>
          </cell>
        </row>
        <row r="163">
          <cell r="D163" t="str">
            <v>6.3.1.7. Dedetização</v>
          </cell>
          <cell r="N163">
            <v>1387.66</v>
          </cell>
        </row>
        <row r="164">
          <cell r="D164" t="str">
            <v>5.4.3. Locação de Máquinas e Equipamentos (Pessoa Jurídica)</v>
          </cell>
          <cell r="N164">
            <v>17800</v>
          </cell>
        </row>
        <row r="165">
          <cell r="D165" t="str">
            <v>6.1.1.1. Médicos</v>
          </cell>
          <cell r="N165">
            <v>7560</v>
          </cell>
        </row>
        <row r="166">
          <cell r="D166" t="str">
            <v>11.5.4.3. Locação de Máquinas e Equipamentos (Pessoa Jurídica)</v>
          </cell>
          <cell r="N166">
            <v>14560</v>
          </cell>
        </row>
        <row r="167">
          <cell r="D167" t="str">
            <v>6.3.1.7. Dedetização</v>
          </cell>
          <cell r="N167">
            <v>745</v>
          </cell>
        </row>
        <row r="168">
          <cell r="D168" t="str">
            <v>11.6.3.1.7. Dedetização</v>
          </cell>
          <cell r="N168">
            <v>520</v>
          </cell>
        </row>
        <row r="169">
          <cell r="D169" t="str">
            <v>5.7.2. Outras Despesas Gerais (Pessoa Juridica)</v>
          </cell>
          <cell r="N169">
            <v>3553</v>
          </cell>
        </row>
        <row r="170">
          <cell r="D170" t="str">
            <v xml:space="preserve"> 3.3. Material Expediente </v>
          </cell>
          <cell r="N170">
            <v>2250</v>
          </cell>
        </row>
        <row r="171">
          <cell r="D171" t="str">
            <v>6.1.1.1. Médicos</v>
          </cell>
          <cell r="N171">
            <v>6336</v>
          </cell>
        </row>
        <row r="172">
          <cell r="D172" t="str">
            <v>5.5. Serviço Gráficos, de Encadernação e de Emolduração</v>
          </cell>
          <cell r="N172">
            <v>1160</v>
          </cell>
        </row>
        <row r="173">
          <cell r="D173" t="str">
            <v>11.6.1.1.1. Médicos</v>
          </cell>
          <cell r="N173">
            <v>1140</v>
          </cell>
        </row>
        <row r="174">
          <cell r="D174" t="str">
            <v>6.1.1.1. Médicos</v>
          </cell>
          <cell r="N174">
            <v>15800</v>
          </cell>
        </row>
        <row r="175">
          <cell r="D175" t="str">
            <v>6.1.1.1. Médicos</v>
          </cell>
          <cell r="N175">
            <v>2376</v>
          </cell>
        </row>
        <row r="176">
          <cell r="D176" t="str">
            <v>6.1.1.1. Médicos</v>
          </cell>
          <cell r="N176">
            <v>3300</v>
          </cell>
        </row>
        <row r="177">
          <cell r="D177" t="str">
            <v xml:space="preserve"> 2.1. Materiais Descartáveis/Materiais de Penso </v>
          </cell>
          <cell r="N177">
            <v>920</v>
          </cell>
        </row>
        <row r="178">
          <cell r="D178" t="str">
            <v xml:space="preserve"> 1.4. Benefícios</v>
          </cell>
          <cell r="N178">
            <v>639.42999999999995</v>
          </cell>
        </row>
        <row r="179">
          <cell r="D179" t="str">
            <v>7.1.1.1. Equipamentos Médico-Hospitalar</v>
          </cell>
          <cell r="N179">
            <v>76247.960000000006</v>
          </cell>
        </row>
        <row r="180">
          <cell r="D180" t="str">
            <v>5.4.3. Locação de Máquinas e Equipamentos (Pessoa Jurídica)</v>
          </cell>
          <cell r="N180">
            <v>3027</v>
          </cell>
        </row>
        <row r="181">
          <cell r="D181" t="str">
            <v>6.3.1.3. Manutenção/Aluguel/Uso de Sistemas ou Softwares</v>
          </cell>
          <cell r="N181">
            <v>5000</v>
          </cell>
        </row>
        <row r="182">
          <cell r="D182" t="str">
            <v>6.3.1.3. Manutenção/Aluguel/Uso de Sistemas ou Softwares</v>
          </cell>
          <cell r="N182">
            <v>60</v>
          </cell>
        </row>
        <row r="183">
          <cell r="D183" t="str">
            <v>6.3.1.3. Manutenção/Aluguel/Uso de Sistemas ou Softwares</v>
          </cell>
          <cell r="N183">
            <v>2300</v>
          </cell>
        </row>
        <row r="184">
          <cell r="D184" t="str">
            <v>5.4.3. Locação de Máquinas e Equipamentos (Pessoa Jurídica)</v>
          </cell>
          <cell r="N184">
            <v>550</v>
          </cell>
        </row>
        <row r="185">
          <cell r="D185" t="str">
            <v>5.4.3. Locação de Máquinas e Equipamentos (Pessoa Jurídica)</v>
          </cell>
          <cell r="N185">
            <v>8199.24</v>
          </cell>
        </row>
        <row r="186">
          <cell r="D186" t="str">
            <v>6.3.1.5. Consultorias e Treinamentos</v>
          </cell>
          <cell r="N186">
            <v>12470</v>
          </cell>
        </row>
        <row r="187">
          <cell r="D187" t="str">
            <v xml:space="preserve"> 2.4. Gases Medicinais </v>
          </cell>
          <cell r="N187">
            <v>111.25</v>
          </cell>
        </row>
        <row r="188">
          <cell r="D188" t="str">
            <v>6.1.1.1. Médicos</v>
          </cell>
          <cell r="N188">
            <v>226290.97</v>
          </cell>
        </row>
        <row r="189">
          <cell r="D189" t="str">
            <v>6.3.1.6. Serviços Técnicos Profissionais</v>
          </cell>
          <cell r="N189">
            <v>601</v>
          </cell>
        </row>
        <row r="190">
          <cell r="D190" t="str">
            <v>7.1.1.1. Equipamentos Médico-Hospitalar</v>
          </cell>
          <cell r="N190">
            <v>220</v>
          </cell>
        </row>
        <row r="191">
          <cell r="D191" t="str">
            <v>6.1.1.3. Laboratório</v>
          </cell>
          <cell r="N191">
            <v>166455.39000000001</v>
          </cell>
        </row>
        <row r="192">
          <cell r="D192" t="str">
            <v>6.1.1.3. Laboratório</v>
          </cell>
          <cell r="N192">
            <v>6153.92</v>
          </cell>
        </row>
        <row r="193">
          <cell r="D193" t="str">
            <v>6.1.1.3. Laboratório</v>
          </cell>
          <cell r="N193">
            <v>3000</v>
          </cell>
        </row>
        <row r="194">
          <cell r="D194" t="str">
            <v>6.1.1.3. Laboratório</v>
          </cell>
          <cell r="N194">
            <v>9732.5</v>
          </cell>
        </row>
        <row r="195">
          <cell r="D195" t="str">
            <v>7.2.1.4. Outros Reparos e Manutenção de Máquinas e Equipamentos</v>
          </cell>
          <cell r="N195">
            <v>9800</v>
          </cell>
        </row>
        <row r="196">
          <cell r="D196" t="str">
            <v>6.1.1.1. Médicos</v>
          </cell>
          <cell r="N196">
            <v>3100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5940233.1999999974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2086731.72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79D7-496D-4CB8-9FAC-2277AEBB5F5C}">
  <sheetPr>
    <tabColor rgb="FFFFFF00"/>
  </sheetPr>
  <dimension ref="A1:BB493"/>
  <sheetViews>
    <sheetView showGridLines="0" tabSelected="1" topLeftCell="C82" zoomScale="80" zoomScaleNormal="80" workbookViewId="0">
      <selection activeCell="C13" sqref="C13:E1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2" t="s">
        <v>402</v>
      </c>
      <c r="F4" s="191">
        <v>44470</v>
      </c>
      <c r="G4" s="190">
        <v>1</v>
      </c>
      <c r="H4" s="2"/>
      <c r="I4" s="187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9"/>
      <c r="F5" s="188"/>
      <c r="G5" s="188"/>
      <c r="H5" s="2"/>
      <c r="I5" s="187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6" t="s">
        <v>78</v>
      </c>
      <c r="F6" s="185" t="s">
        <v>398</v>
      </c>
      <c r="G6" s="184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 t="s">
        <v>397</v>
      </c>
      <c r="D7" s="19"/>
      <c r="E7" s="182" t="s">
        <v>396</v>
      </c>
      <c r="F7" s="181" t="s">
        <v>395</v>
      </c>
      <c r="G7" s="180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9" t="str">
        <f>IFERROR(VLOOKUP($C$7,'[1]DADOS (OCULTAR)'!$P$3:$R$56,2,0),"")</f>
        <v>Fundação Professor Martiniano Fernades - IMIP</v>
      </c>
      <c r="D8" s="21"/>
      <c r="E8" s="27"/>
      <c r="F8" s="178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7" t="s">
        <v>11</v>
      </c>
      <c r="D9" s="25"/>
      <c r="E9" s="25"/>
      <c r="F9" s="176" t="s">
        <v>393</v>
      </c>
      <c r="G9" s="175" t="str">
        <f>IFERROR(VLOOKUP(C7,'[1]DADOS (OCULTAR)'!P3:S56,4,0),"")</f>
        <v>Setembro/2020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4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1651072.59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3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1651072.59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(1893.56+2079.64)+(1.25)+(506.36+12065.21)+(2.61)</f>
        <v>16548.63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f>0.25+51.22</f>
        <v>51.47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2" t="s">
        <v>377</v>
      </c>
      <c r="D24" s="21"/>
      <c r="E24" s="27"/>
      <c r="F24" s="171">
        <f>SUM(F18:G23)</f>
        <v>16600.100000000002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1667672.6900000002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70"/>
      <c r="D26" s="67"/>
      <c r="E26" s="67"/>
      <c r="F26" s="169"/>
      <c r="G26" s="168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7" t="s">
        <v>374</v>
      </c>
      <c r="D28" s="21"/>
      <c r="E28" s="27"/>
      <c r="F28" s="166">
        <f>F29+SUM(F35:F38)</f>
        <v>1455718.0284</v>
      </c>
      <c r="G28" s="27"/>
      <c r="H28" s="40"/>
      <c r="I28" s="159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1"/>
      <c r="B29" s="5"/>
      <c r="C29" s="165" t="s">
        <v>373</v>
      </c>
      <c r="D29" s="21"/>
      <c r="E29" s="27"/>
      <c r="F29" s="164">
        <f>F30+F33+F34</f>
        <v>1179212.21</v>
      </c>
      <c r="G29" s="27"/>
      <c r="H29" s="40"/>
      <c r="I29" s="159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3" t="s">
        <v>372</v>
      </c>
      <c r="D30" s="21"/>
      <c r="E30" s="27"/>
      <c r="F30" s="162">
        <f>F31+F32</f>
        <v>768233.46999999986</v>
      </c>
      <c r="G30" s="27"/>
      <c r="H30" s="40"/>
      <c r="I30" s="159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1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196395.30000000005</v>
      </c>
      <c r="G31" s="27"/>
      <c r="H31" s="40" t="s">
        <v>362</v>
      </c>
      <c r="I31" s="159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1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571838.16999999981</v>
      </c>
      <c r="G32" s="27"/>
      <c r="H32" s="40" t="s">
        <v>362</v>
      </c>
      <c r="I32" s="159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1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9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1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410978.74000000017</v>
      </c>
      <c r="G34" s="27"/>
      <c r="H34" s="40" t="s">
        <v>362</v>
      </c>
      <c r="I34" s="159"/>
      <c r="J34" s="123"/>
      <c r="K34" s="123"/>
      <c r="L34" s="1"/>
      <c r="M34" s="16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92304.526400000017</v>
      </c>
      <c r="G35" s="27"/>
      <c r="H35" s="40" t="s">
        <v>339</v>
      </c>
      <c r="I35" s="159"/>
      <c r="J35" s="123"/>
      <c r="K35" s="123"/>
      <c r="L35" s="160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9"/>
      <c r="J36" s="123"/>
      <c r="K36" s="123"/>
      <c r="L36" s="160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79211.95</v>
      </c>
      <c r="G37" s="27"/>
      <c r="H37" s="40" t="s">
        <v>339</v>
      </c>
      <c r="I37" s="159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104989.342</v>
      </c>
      <c r="G38" s="27"/>
      <c r="H38" s="40"/>
      <c r="I38" s="159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8" t="s">
        <v>355</v>
      </c>
      <c r="D39" s="21"/>
      <c r="E39" s="27"/>
      <c r="F39" s="126">
        <f>SUM(F40:G42)</f>
        <v>72673.480800000005</v>
      </c>
      <c r="G39" s="27"/>
      <c r="H39" s="40"/>
      <c r="I39" s="157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67290.260000000009</v>
      </c>
      <c r="G40" s="27"/>
      <c r="H40" s="40" t="s">
        <v>339</v>
      </c>
      <c r="I40" s="157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5383.220800000001</v>
      </c>
      <c r="G41" s="27"/>
      <c r="H41" s="40" t="s">
        <v>339</v>
      </c>
      <c r="I41" s="157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7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2750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2750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29565.861199999999</v>
      </c>
      <c r="G47" s="27"/>
      <c r="H47" s="40"/>
      <c r="I47" s="157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25910.25</v>
      </c>
      <c r="G48" s="27"/>
      <c r="H48" s="40" t="s">
        <v>339</v>
      </c>
      <c r="I48" s="157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1918.7511999999999</v>
      </c>
      <c r="G49" s="27"/>
      <c r="H49" s="40" t="s">
        <v>339</v>
      </c>
      <c r="I49" s="157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1736.86</v>
      </c>
      <c r="G51" s="27"/>
      <c r="H51" s="40" t="s">
        <v>339</v>
      </c>
      <c r="I51" s="157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119902.44000000002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f>'[1]SALDO DE ESTOQUE'!C9</f>
        <v>79482.47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f>'[1]SALDO DE ESTOQUE'!C10+'[1]SALDO DE ESTOQUE'!C11+'[1]SALDO DE ESTOQUE'!C12</f>
        <v>38296.230000000003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f>'[1]SALDO DE ESTOQUE'!C13+'[1]SALDO DE ESTOQUE'!C14+'[1]SALDO DE ESTOQUE'!C15</f>
        <v>1639.54</v>
      </c>
      <c r="G55" s="156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f>'[1]SALDO DE ESTOQUE'!C16</f>
        <v>383.47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f>'[1]SALDO DE ESTOQUE'!C17+'[1]SALDO DE ESTOQUE'!C18</f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f>'[1]SALDO DE ESTOQUE'!C19</f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f>'[1]SALDO DE ESTOQUE'!C20</f>
        <v>7.6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f>'[1]SALDO DE ESTOQUE'!C25</f>
        <v>93.13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64972.259999999995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f>'[1]SALDO DE ESTOQUE'!C34+'[1]SALDO DE ESTOQUE'!C35</f>
        <v>11192.150000000001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'[1]SALDO DE ESTOQUE'!C36+'[1]SALDO DE ESTOQUE'!C37+'[1]SALDO DE ESTOQUE'!C38+'[1]SALDO DE ESTOQUE'!C39+'[1]SALDO DE ESTOQUE'!C40+'[1]SALDO DE ESTOQUE'!C41+'[1]SALDO DE ESTOQUE'!C42</f>
        <v>32171.41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f>'[1]SALDO DE ESTOQUE'!C44+'[1]SALDO DE ESTOQUE'!C43</f>
        <v>6604.05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f>'[1]SALDO DE ESTOQUE'!C45</f>
        <v>1539.63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f>'[1]SALDO DE ESTOQUE'!C46</f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10871.67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f>'[1]SALDO DE ESTOQUE'!C47+'[1]SALDO DE ESTOQUE'!C48+'[1]SALDO DE ESTOQUE'!C49</f>
        <v>10792.12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79.55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f>'[1]SALDO DE ESTOQUE'!C50+'[1]SALDO DE ESTOQUE'!C51+'[1]SALDO DE ESTOQUE'!C52</f>
        <v>79.55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f>'[1]SALDO DE ESTOQUE'!C53</f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f>'[1]SALDO DE ESTOQUE'!C54</f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f>'[1]SALDO DE ESTOQUE'!C55</f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f>'[1]SALDO DE ESTOQUE'!C56+'[1]SALDO DE ESTOQUE'!C57+'[1]SALDO DE ESTOQUE'!C58</f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'[1]SALDO DE ESTOQUE'!C59+'[1]SALDO DE ESTOQUE'!C60+'[1]SALDO DE ESTOQUE'!C61</f>
        <v>2593.35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f>'[1]SALDO DE ESTOQUE'!C62+'[1]SALDO DE ESTOQUE'!C63</f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1101.5899999999997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477.49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91.49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386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624.0999999999998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624.0999999999998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44470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236996.87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1411.3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581.4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829.9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10279.81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177821.25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42771.51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38484.33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537.17999999999995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3750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1160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3553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3553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906955.87000000011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554922.78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554922.78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368010.97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185341.81000000003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1570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352033.09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352033.09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14105.9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14105.9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1994.67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33771.479999999996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74302.02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16070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1231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2132.66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202425.36000000002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6000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133733.76000000001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86081.760000000009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85221.760000000009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79191.760000000009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6030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860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47652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47652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19200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28452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439133.97000000003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3358514.7884000004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-1690842.0984000002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307734.93150000001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3666249.7199000004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-1998577.0299000002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1.7130620985010707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44470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f>1+1</f>
        <v>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5940233.1999999974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5342345.81+106.9+597781.49</f>
        <v>5940234.2000000002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3.0000000027939677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3425102.82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f>1827266.83+56786.53+104.9+155705.54+221037.78</f>
        <v>2260901.58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2086731.72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16600.100000000002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0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3267533.06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3267536.0600000028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119902.44000000002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64972.26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184874.7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f>(982220.15+4281.75)+(48335.83)</f>
        <v>1034837.73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f>(98581.8+69031.78+371.25+1105.7+31.23+543.96)+(4667.45+1126.03+2273.21+701.83+60.95)</f>
        <v>178495.19000000003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61765.95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1275098.8699999999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250375.62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250375.62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1525474.4899999998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2718053.72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412724.27350000001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72673.480800000005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2750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29565.861199999999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3025788.6515000002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40097.69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51.47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40149.160000000003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yco6YoXT21eG4rN8LNGvO08mRGE2TPap7TEUXcpjM7vZevFSplMrZfii6Z2mGeSXQMXsK2DhPPmqib8ma1h34Q==" saltValue="ty/lFD9IdwJ95gH5YN41dA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2021-12-01T14:17:01Z</dcterms:created>
  <dcterms:modified xsi:type="dcterms:W3CDTF">2021-12-01T14:17:20Z</dcterms:modified>
</cp:coreProperties>
</file>